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 Лена\прайсы для покупателей\розница\2018\клематисы\"/>
    </mc:Choice>
  </mc:AlternateContent>
  <bookViews>
    <workbookView xWindow="-15" yWindow="-15" windowWidth="20700" windowHeight="3840"/>
  </bookViews>
  <sheets>
    <sheet name="Клематисы Щ.Марчинского" sheetId="1" r:id="rId1"/>
  </sheets>
  <definedNames>
    <definedName name="_FilterDatabase" localSheetId="0" hidden="1">'Клематисы Щ.Марчинского'!$A$15:$J$33</definedName>
    <definedName name="Print_Area" localSheetId="0">'Клематисы Щ.Марчинского'!$A$1:$J$33</definedName>
    <definedName name="Print_Titles" localSheetId="0">'Клематисы Щ.Марчинского'!$14:$14</definedName>
  </definedNames>
  <calcPr calcId="162913"/>
</workbook>
</file>

<file path=xl/calcChain.xml><?xml version="1.0" encoding="utf-8"?>
<calcChain xmlns="http://schemas.openxmlformats.org/spreadsheetml/2006/main">
  <c r="J34" i="1" l="1"/>
  <c r="D16" i="1" l="1"/>
  <c r="J16" i="1"/>
  <c r="D17" i="1"/>
  <c r="J17" i="1"/>
  <c r="D18" i="1"/>
  <c r="J18" i="1"/>
  <c r="J33" i="1" l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D31" i="1"/>
  <c r="D33" i="1" l="1"/>
  <c r="D32" i="1"/>
  <c r="D30" i="1"/>
  <c r="D29" i="1"/>
  <c r="D28" i="1"/>
  <c r="D27" i="1"/>
  <c r="D26" i="1"/>
  <c r="D25" i="1"/>
  <c r="D24" i="1"/>
  <c r="D23" i="1"/>
  <c r="D22" i="1"/>
  <c r="D21" i="1"/>
  <c r="D20" i="1"/>
  <c r="D19" i="1"/>
</calcChain>
</file>

<file path=xl/sharedStrings.xml><?xml version="1.0" encoding="utf-8"?>
<sst xmlns="http://schemas.openxmlformats.org/spreadsheetml/2006/main" count="107" uniqueCount="41">
  <si>
    <t>H</t>
  </si>
  <si>
    <t>Сумма заказа, руб.</t>
  </si>
  <si>
    <t>D</t>
  </si>
  <si>
    <t>КЛЕМАТИСЫ</t>
  </si>
  <si>
    <t>Латинское наименование</t>
  </si>
  <si>
    <t>Русское наименование</t>
  </si>
  <si>
    <t>Clematis hybriden Benikomachi</t>
  </si>
  <si>
    <t>Clematis hybriden Hakuookan</t>
  </si>
  <si>
    <t>Clematis hybriden Kiri Te Kanawa</t>
  </si>
  <si>
    <t xml:space="preserve">Clematis hybriden Mazowsze </t>
  </si>
  <si>
    <t>Clematis hybriden Midori</t>
  </si>
  <si>
    <t>Clematis hybriden Misayo</t>
  </si>
  <si>
    <t>Clematis hybriden Shin-shigyoku</t>
  </si>
  <si>
    <t xml:space="preserve">Clematis hybriden Stefan Franczak </t>
  </si>
  <si>
    <t>Clematis hybriden Tae</t>
  </si>
  <si>
    <t>Clematis hybriden Toki</t>
  </si>
  <si>
    <t>Clematis hybriden Sen-no-Kaze</t>
  </si>
  <si>
    <t>Clematis hybriden Snow Queen</t>
  </si>
  <si>
    <t xml:space="preserve">2 ltr </t>
  </si>
  <si>
    <t>Clematis hybriden Fujimusume</t>
  </si>
  <si>
    <t>Clematis hybriden Fuju-No-Tabi</t>
  </si>
  <si>
    <t>60-90</t>
  </si>
  <si>
    <t>Clematis hybriden Yukiokoshi</t>
  </si>
  <si>
    <t>Тип Обрезки</t>
  </si>
  <si>
    <t>Зона *</t>
  </si>
  <si>
    <t>4-9</t>
  </si>
  <si>
    <t>3 (сильная)</t>
  </si>
  <si>
    <t>6-9</t>
  </si>
  <si>
    <t>2 (слабая)</t>
  </si>
  <si>
    <t>Clematis hybriden Hoshi-no-flamenco</t>
  </si>
  <si>
    <t>Clematis hybriden Taiga</t>
  </si>
  <si>
    <t>Clematis hybriden Teshio</t>
  </si>
  <si>
    <t>Заказ</t>
  </si>
  <si>
    <t>прием предварительных заказов до 15.12.2017</t>
  </si>
  <si>
    <t>ФИО</t>
  </si>
  <si>
    <t>контактный телефон</t>
  </si>
  <si>
    <t>в каком магазине будет удобно забрать заказ</t>
  </si>
  <si>
    <t>поступление товара после 17.04.2018</t>
  </si>
  <si>
    <t>Клематисы Щ.Марчинского в 2л горшках из Польши (Весна 2018)</t>
  </si>
  <si>
    <t>итого</t>
  </si>
  <si>
    <t>цена может изменится в зависимости от курса 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</si>
</sst>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₽&quot;;\-#,##0.00\ &quot;₽&quot;"/>
    <numFmt numFmtId="164" formatCode="_-* #,##0.00\ &quot;zł&quot;_-;\-* #,##0.00\ &quot;zł&quot;_-;_-* &quot;-&quot;??\ &quot;zł&quot;_-;_-@_-"/>
    <numFmt numFmtId="165" formatCode="_-[$€-2]\ * #,##0.00_-;\-[$€-2]\ * #,##0.00_-;_-[$€-2]\ * &quot;-&quot;??_-;_-@_-"/>
    <numFmt numFmtId="166" formatCode="_-* #,##0.00[$р.-419]_-;\-* #,##0.00[$р.-419]_-;_-* &quot;-&quot;??[$р.-419]_-;_-@_-"/>
    <numFmt numFmtId="167" formatCode="_-* #,##0.00\ [$₽-419]_-;\-* #,##0.00\ [$₽-419]_-;_-* &quot;-&quot;??\ [$₽-419]_-;_-@_-"/>
    <numFmt numFmtId="168" formatCode="[$€-413]\ #,##0.00_-"/>
  </numFmts>
  <fonts count="15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u/>
      <sz val="10"/>
      <color theme="10"/>
      <name val="Arial CE"/>
      <charset val="238"/>
    </font>
    <font>
      <b/>
      <sz val="9"/>
      <color theme="1" tint="0.14999847407452621"/>
      <name val="Arial"/>
      <family val="2"/>
      <charset val="204"/>
    </font>
    <font>
      <sz val="9"/>
      <color theme="1" tint="0.1499984740745262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sz val="24"/>
      <color theme="1" tint="0.14999847407452621"/>
      <name val="Arial"/>
      <family val="2"/>
      <charset val="204"/>
    </font>
    <font>
      <sz val="11"/>
      <color theme="1" tint="0.249977111117893"/>
      <name val="Arial"/>
      <family val="2"/>
      <charset val="204"/>
    </font>
    <font>
      <b/>
      <sz val="11"/>
      <color theme="1" tint="0.249977111117893"/>
      <name val="Arial"/>
      <family val="2"/>
      <charset val="204"/>
    </font>
    <font>
      <sz val="9"/>
      <color theme="1" tint="0.249977111117893"/>
      <name val="Calibri"/>
      <family val="2"/>
      <charset val="204"/>
      <scheme val="minor"/>
    </font>
    <font>
      <b/>
      <sz val="10"/>
      <color theme="1" tint="0.249977111117893"/>
      <name val="Arial"/>
      <family val="2"/>
      <charset val="204"/>
    </font>
    <font>
      <b/>
      <sz val="9"/>
      <color theme="1" tint="0.249977111117893"/>
      <name val="Calibri"/>
      <family val="2"/>
      <charset val="204"/>
      <scheme val="minor"/>
    </font>
    <font>
      <b/>
      <sz val="24"/>
      <color theme="10"/>
      <name val="Arial CE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5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/>
    <xf numFmtId="0" fontId="6" fillId="0" borderId="0" xfId="0" applyFont="1"/>
    <xf numFmtId="0" fontId="6" fillId="0" borderId="0" xfId="0" applyFont="1" applyBorder="1"/>
    <xf numFmtId="0" fontId="5" fillId="3" borderId="0" xfId="0" applyFont="1" applyFill="1" applyBorder="1" applyAlignment="1">
      <alignment horizontal="left" vertical="center"/>
    </xf>
    <xf numFmtId="166" fontId="5" fillId="3" borderId="0" xfId="3" applyNumberFormat="1" applyFont="1" applyFill="1" applyBorder="1" applyAlignment="1">
      <alignment vertical="center"/>
    </xf>
    <xf numFmtId="166" fontId="6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7" fontId="6" fillId="2" borderId="3" xfId="0" applyNumberFormat="1" applyFont="1" applyFill="1" applyBorder="1"/>
    <xf numFmtId="0" fontId="4" fillId="2" borderId="3" xfId="2" applyFill="1" applyBorder="1"/>
    <xf numFmtId="1" fontId="5" fillId="2" borderId="1" xfId="0" applyNumberFormat="1" applyFont="1" applyFill="1" applyBorder="1" applyAlignment="1">
      <alignment horizontal="center" vertical="center" wrapText="1" shrinkToFit="1"/>
    </xf>
    <xf numFmtId="1" fontId="6" fillId="0" borderId="0" xfId="0" applyNumberFormat="1" applyFont="1" applyAlignment="1">
      <alignment horizontal="center"/>
    </xf>
    <xf numFmtId="1" fontId="5" fillId="3" borderId="0" xfId="3" applyNumberFormat="1" applyFont="1" applyFill="1" applyBorder="1" applyAlignment="1">
      <alignment horizontal="center" vertical="center"/>
    </xf>
    <xf numFmtId="7" fontId="5" fillId="2" borderId="3" xfId="3" applyNumberFormat="1" applyFont="1" applyFill="1" applyBorder="1" applyAlignment="1">
      <alignment horizontal="right"/>
    </xf>
    <xf numFmtId="1" fontId="5" fillId="3" borderId="3" xfId="3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vertical="center"/>
    </xf>
    <xf numFmtId="0" fontId="11" fillId="0" borderId="0" xfId="0" applyFont="1"/>
    <xf numFmtId="0" fontId="7" fillId="0" borderId="0" xfId="0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67" fontId="7" fillId="0" borderId="0" xfId="0" applyNumberFormat="1" applyFont="1" applyBorder="1" applyAlignment="1">
      <alignment horizontal="left" vertical="center" wrapText="1"/>
    </xf>
    <xf numFmtId="0" fontId="7" fillId="0" borderId="0" xfId="0" applyFont="1"/>
    <xf numFmtId="0" fontId="5" fillId="3" borderId="4" xfId="0" applyFont="1" applyFill="1" applyBorder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8" fontId="11" fillId="2" borderId="0" xfId="0" applyNumberFormat="1" applyFont="1" applyFill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7" fontId="5" fillId="2" borderId="0" xfId="3" applyNumberFormat="1" applyFont="1" applyFill="1" applyBorder="1" applyAlignment="1">
      <alignment horizontal="right"/>
    </xf>
    <xf numFmtId="1" fontId="5" fillId="3" borderId="0" xfId="3" applyNumberFormat="1" applyFont="1" applyFill="1" applyBorder="1" applyAlignment="1">
      <alignment horizontal="right"/>
    </xf>
    <xf numFmtId="7" fontId="6" fillId="2" borderId="0" xfId="0" applyNumberFormat="1" applyFont="1" applyFill="1" applyBorder="1"/>
    <xf numFmtId="0" fontId="14" fillId="2" borderId="0" xfId="2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0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</cellXfs>
  <cellStyles count="6">
    <cellStyle name="Normalny 2" xfId="1"/>
    <cellStyle name="Гиперссылка" xfId="2" builtinId="8"/>
    <cellStyle name="Денежный" xfId="3" builtinId="4"/>
    <cellStyle name="Обычный" xfId="0" builtinId="0"/>
    <cellStyle name="Обычный 2" xfId="4"/>
    <cellStyle name="Обычн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19" Type="http://schemas.openxmlformats.org/officeDocument/2006/relationships/image" Target="../media/image19.jpe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</xdr:colOff>
      <xdr:row>15</xdr:row>
      <xdr:rowOff>60325</xdr:rowOff>
    </xdr:from>
    <xdr:to>
      <xdr:col>6</xdr:col>
      <xdr:colOff>577850</xdr:colOff>
      <xdr:row>15</xdr:row>
      <xdr:rowOff>669925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2950" y="332740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16</xdr:row>
      <xdr:rowOff>12700</xdr:rowOff>
    </xdr:from>
    <xdr:to>
      <xdr:col>6</xdr:col>
      <xdr:colOff>558800</xdr:colOff>
      <xdr:row>16</xdr:row>
      <xdr:rowOff>622300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468852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17</xdr:row>
      <xdr:rowOff>12700</xdr:rowOff>
    </xdr:from>
    <xdr:to>
      <xdr:col>6</xdr:col>
      <xdr:colOff>558800</xdr:colOff>
      <xdr:row>17</xdr:row>
      <xdr:rowOff>622300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475138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18</xdr:row>
      <xdr:rowOff>12700</xdr:rowOff>
    </xdr:from>
    <xdr:to>
      <xdr:col>6</xdr:col>
      <xdr:colOff>558800</xdr:colOff>
      <xdr:row>18</xdr:row>
      <xdr:rowOff>622300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525430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19</xdr:row>
      <xdr:rowOff>12700</xdr:rowOff>
    </xdr:from>
    <xdr:to>
      <xdr:col>6</xdr:col>
      <xdr:colOff>558800</xdr:colOff>
      <xdr:row>19</xdr:row>
      <xdr:rowOff>622300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550576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20</xdr:row>
      <xdr:rowOff>12700</xdr:rowOff>
    </xdr:from>
    <xdr:to>
      <xdr:col>6</xdr:col>
      <xdr:colOff>558800</xdr:colOff>
      <xdr:row>20</xdr:row>
      <xdr:rowOff>622300</xdr:rowOff>
    </xdr:to>
    <xdr:pic>
      <xdr:nvPicPr>
        <xdr:cNvPr id="97" name="Рисунок 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657447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21</xdr:row>
      <xdr:rowOff>12700</xdr:rowOff>
    </xdr:from>
    <xdr:to>
      <xdr:col>6</xdr:col>
      <xdr:colOff>558800</xdr:colOff>
      <xdr:row>21</xdr:row>
      <xdr:rowOff>622300</xdr:rowOff>
    </xdr:to>
    <xdr:pic>
      <xdr:nvPicPr>
        <xdr:cNvPr id="111" name="Рисунок 1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745458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22</xdr:row>
      <xdr:rowOff>12700</xdr:rowOff>
    </xdr:from>
    <xdr:to>
      <xdr:col>6</xdr:col>
      <xdr:colOff>558800</xdr:colOff>
      <xdr:row>22</xdr:row>
      <xdr:rowOff>622300</xdr:rowOff>
    </xdr:to>
    <xdr:pic>
      <xdr:nvPicPr>
        <xdr:cNvPr id="113" name="Рисунок 1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758031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23</xdr:row>
      <xdr:rowOff>12700</xdr:rowOff>
    </xdr:from>
    <xdr:to>
      <xdr:col>6</xdr:col>
      <xdr:colOff>558800</xdr:colOff>
      <xdr:row>23</xdr:row>
      <xdr:rowOff>622300</xdr:rowOff>
    </xdr:to>
    <xdr:pic>
      <xdr:nvPicPr>
        <xdr:cNvPr id="115" name="Рисунок 1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770604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24</xdr:row>
      <xdr:rowOff>12700</xdr:rowOff>
    </xdr:from>
    <xdr:to>
      <xdr:col>6</xdr:col>
      <xdr:colOff>558800</xdr:colOff>
      <xdr:row>24</xdr:row>
      <xdr:rowOff>622300</xdr:rowOff>
    </xdr:to>
    <xdr:pic>
      <xdr:nvPicPr>
        <xdr:cNvPr id="144" name="Рисунок 143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952912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25</xdr:row>
      <xdr:rowOff>12700</xdr:rowOff>
    </xdr:from>
    <xdr:to>
      <xdr:col>6</xdr:col>
      <xdr:colOff>558800</xdr:colOff>
      <xdr:row>25</xdr:row>
      <xdr:rowOff>622300</xdr:rowOff>
    </xdr:to>
    <xdr:pic>
      <xdr:nvPicPr>
        <xdr:cNvPr id="146" name="Рисунок 145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965485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26</xdr:row>
      <xdr:rowOff>41275</xdr:rowOff>
    </xdr:from>
    <xdr:to>
      <xdr:col>6</xdr:col>
      <xdr:colOff>558800</xdr:colOff>
      <xdr:row>27</xdr:row>
      <xdr:rowOff>0</xdr:rowOff>
    </xdr:to>
    <xdr:pic>
      <xdr:nvPicPr>
        <xdr:cNvPr id="148" name="Рисунок 14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7575" y="958818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27</xdr:row>
      <xdr:rowOff>12700</xdr:rowOff>
    </xdr:from>
    <xdr:to>
      <xdr:col>6</xdr:col>
      <xdr:colOff>558800</xdr:colOff>
      <xdr:row>27</xdr:row>
      <xdr:rowOff>622300</xdr:rowOff>
    </xdr:to>
    <xdr:pic>
      <xdr:nvPicPr>
        <xdr:cNvPr id="152" name="Рисунок 15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003204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28</xdr:row>
      <xdr:rowOff>12700</xdr:rowOff>
    </xdr:from>
    <xdr:to>
      <xdr:col>6</xdr:col>
      <xdr:colOff>558800</xdr:colOff>
      <xdr:row>28</xdr:row>
      <xdr:rowOff>622300</xdr:rowOff>
    </xdr:to>
    <xdr:pic>
      <xdr:nvPicPr>
        <xdr:cNvPr id="155" name="Рисунок 15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022064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29</xdr:row>
      <xdr:rowOff>12700</xdr:rowOff>
    </xdr:from>
    <xdr:to>
      <xdr:col>6</xdr:col>
      <xdr:colOff>558800</xdr:colOff>
      <xdr:row>29</xdr:row>
      <xdr:rowOff>622300</xdr:rowOff>
    </xdr:to>
    <xdr:pic>
      <xdr:nvPicPr>
        <xdr:cNvPr id="156" name="Рисунок 15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0283507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30</xdr:row>
      <xdr:rowOff>12700</xdr:rowOff>
    </xdr:from>
    <xdr:to>
      <xdr:col>6</xdr:col>
      <xdr:colOff>558800</xdr:colOff>
      <xdr:row>30</xdr:row>
      <xdr:rowOff>622300</xdr:rowOff>
    </xdr:to>
    <xdr:pic>
      <xdr:nvPicPr>
        <xdr:cNvPr id="157" name="Рисунок 15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7575" y="101511100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31</xdr:row>
      <xdr:rowOff>12700</xdr:rowOff>
    </xdr:from>
    <xdr:to>
      <xdr:col>6</xdr:col>
      <xdr:colOff>558800</xdr:colOff>
      <xdr:row>31</xdr:row>
      <xdr:rowOff>622300</xdr:rowOff>
    </xdr:to>
    <xdr:pic>
      <xdr:nvPicPr>
        <xdr:cNvPr id="161" name="Рисунок 160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05978325"/>
          <a:ext cx="546100" cy="609600"/>
        </a:xfrm>
        <a:prstGeom prst="rect">
          <a:avLst/>
        </a:prstGeom>
      </xdr:spPr>
    </xdr:pic>
    <xdr:clientData/>
  </xdr:twoCellAnchor>
  <xdr:twoCellAnchor>
    <xdr:from>
      <xdr:col>6</xdr:col>
      <xdr:colOff>12700</xdr:colOff>
      <xdr:row>32</xdr:row>
      <xdr:rowOff>12700</xdr:rowOff>
    </xdr:from>
    <xdr:to>
      <xdr:col>6</xdr:col>
      <xdr:colOff>558800</xdr:colOff>
      <xdr:row>32</xdr:row>
      <xdr:rowOff>622300</xdr:rowOff>
    </xdr:to>
    <xdr:pic>
      <xdr:nvPicPr>
        <xdr:cNvPr id="177" name="Рисунок 176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825" y="116036725"/>
          <a:ext cx="546100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1533526</xdr:colOff>
      <xdr:row>0</xdr:row>
      <xdr:rowOff>47625</xdr:rowOff>
    </xdr:from>
    <xdr:to>
      <xdr:col>3</xdr:col>
      <xdr:colOff>2943226</xdr:colOff>
      <xdr:row>4</xdr:row>
      <xdr:rowOff>26700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6" y="47625"/>
          <a:ext cx="4191000" cy="121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7flowers.ru/catalog/Open_ground/container/hanging/poland/Stefan_Franczak.jpg" TargetMode="External"/><Relationship Id="rId13" Type="http://schemas.openxmlformats.org/officeDocument/2006/relationships/hyperlink" Target="http://www.7flowers.ru/catalog/Poland/Klematis/Fujimusume.jpg" TargetMode="External"/><Relationship Id="rId3" Type="http://schemas.openxmlformats.org/officeDocument/2006/relationships/hyperlink" Target="http://www.7flowers.ru/catalog/Poland/Klematis/Shin-shigyoku.jpg" TargetMode="External"/><Relationship Id="rId7" Type="http://schemas.openxmlformats.org/officeDocument/2006/relationships/hyperlink" Target="http://www.7flowers.ru/catalog/Open_ground/container/hanging/poland/Sen-no-kaze.jpg" TargetMode="External"/><Relationship Id="rId12" Type="http://schemas.openxmlformats.org/officeDocument/2006/relationships/hyperlink" Target="http://www.7flowers.ru/catalog/Poland/Klematis/Yuki-no-yosoi.jpg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7flowers.ru/catalog/Poland/Klematis/Mazowsze.jp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7flowers.ru/catalog/Poland/Klematis/Kiri-Te-Kanawa.jpg" TargetMode="External"/><Relationship Id="rId6" Type="http://schemas.openxmlformats.org/officeDocument/2006/relationships/hyperlink" Target="http://www.7flowers.ru/catalog/Open_ground/container/hanging/poland/Misayo.jpg" TargetMode="External"/><Relationship Id="rId11" Type="http://schemas.openxmlformats.org/officeDocument/2006/relationships/hyperlink" Target="http://www.7flowers.ru/catalog/Poland/Klematis/Snow-Queen.jpg" TargetMode="External"/><Relationship Id="rId5" Type="http://schemas.openxmlformats.org/officeDocument/2006/relationships/hyperlink" Target="http://www.7flowers.ru/catalog/Open_ground/container/hanging/poland/Midori.jpg" TargetMode="External"/><Relationship Id="rId15" Type="http://schemas.openxmlformats.org/officeDocument/2006/relationships/hyperlink" Target="http://www.7flowers.ru/catalog/Poland/Klematis/Clematis-Fuju-No-Tabi.jpg" TargetMode="External"/><Relationship Id="rId10" Type="http://schemas.openxmlformats.org/officeDocument/2006/relationships/hyperlink" Target="http://www.7flowers.ru/catalog/Poland/Klematis/Clematis-Hakuookan.jpg" TargetMode="External"/><Relationship Id="rId4" Type="http://schemas.openxmlformats.org/officeDocument/2006/relationships/hyperlink" Target="http://www.7flowers.ru/catalog/Poland/Klematis/Toki.jpg" TargetMode="External"/><Relationship Id="rId9" Type="http://schemas.openxmlformats.org/officeDocument/2006/relationships/hyperlink" Target="http://www.7flowers.ru/catalog/Open_ground/container/hanging/poland/Tae.jpg" TargetMode="External"/><Relationship Id="rId14" Type="http://schemas.openxmlformats.org/officeDocument/2006/relationships/hyperlink" Target="http://www.7flowers.ru/catalog/Open_ground/container/hanging/poland/Benikomachi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34"/>
  <sheetViews>
    <sheetView showGridLines="0" tabSelected="1" view="pageBreakPreview" zoomScaleNormal="100" zoomScaleSheetLayoutView="100" workbookViewId="0">
      <selection activeCell="A8" sqref="A8"/>
    </sheetView>
  </sheetViews>
  <sheetFormatPr defaultRowHeight="15.75" customHeight="1"/>
  <cols>
    <col min="1" max="1" width="14" style="44" customWidth="1"/>
    <col min="2" max="2" width="24" style="44" customWidth="1"/>
    <col min="3" max="3" width="41.7109375" style="4" customWidth="1"/>
    <col min="4" max="4" width="51.85546875" style="1" customWidth="1"/>
    <col min="5" max="5" width="6.28515625" style="2" customWidth="1"/>
    <col min="6" max="6" width="6.140625" style="2" customWidth="1"/>
    <col min="7" max="7" width="9.7109375" style="2" customWidth="1"/>
    <col min="8" max="8" width="9.7109375" style="4" customWidth="1"/>
    <col min="9" max="9" width="9.7109375" style="18" customWidth="1"/>
    <col min="10" max="10" width="11.28515625" style="4" customWidth="1"/>
    <col min="11" max="16384" width="9.140625" style="4"/>
  </cols>
  <sheetData>
    <row r="4" spans="1:10" ht="50.25" customHeight="1"/>
    <row r="5" spans="1:10" ht="28.5" customHeight="1">
      <c r="A5" s="43" t="s">
        <v>38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s="26" customFormat="1" ht="20.25" customHeight="1">
      <c r="A6" s="45" t="s">
        <v>33</v>
      </c>
      <c r="B6" s="45"/>
      <c r="C6" s="22"/>
      <c r="D6" s="23"/>
      <c r="E6" s="23"/>
      <c r="F6" s="23"/>
      <c r="G6" s="24"/>
      <c r="H6" s="25"/>
    </row>
    <row r="7" spans="1:10" s="26" customFormat="1" ht="18" customHeight="1">
      <c r="A7" s="45" t="s">
        <v>37</v>
      </c>
      <c r="B7" s="45"/>
      <c r="C7" s="22"/>
      <c r="D7" s="23"/>
      <c r="E7" s="23"/>
      <c r="F7" s="23"/>
      <c r="G7" s="24"/>
      <c r="H7" s="25"/>
    </row>
    <row r="8" spans="1:10" s="30" customFormat="1" ht="12.75">
      <c r="A8" s="46" t="s">
        <v>40</v>
      </c>
      <c r="B8" s="47"/>
      <c r="C8" s="27"/>
      <c r="D8" s="27"/>
      <c r="E8" s="27"/>
      <c r="F8" s="27"/>
      <c r="G8" s="28"/>
      <c r="H8" s="29"/>
    </row>
    <row r="9" spans="1:10" ht="12.75">
      <c r="A9" s="48"/>
      <c r="B9" s="49"/>
      <c r="C9" s="1"/>
      <c r="D9" s="2"/>
      <c r="F9" s="3"/>
      <c r="G9" s="3"/>
      <c r="I9" s="4"/>
    </row>
    <row r="10" spans="1:10" ht="18" customHeight="1">
      <c r="A10" s="48"/>
      <c r="B10" s="50" t="s">
        <v>34</v>
      </c>
      <c r="C10" s="31"/>
      <c r="D10" s="4"/>
      <c r="E10" s="4"/>
      <c r="F10" s="3"/>
      <c r="G10" s="3"/>
      <c r="I10" s="4"/>
    </row>
    <row r="11" spans="1:10" ht="18" customHeight="1">
      <c r="A11" s="48"/>
      <c r="B11" s="50" t="s">
        <v>35</v>
      </c>
      <c r="C11" s="31"/>
      <c r="D11" s="4"/>
      <c r="E11" s="4"/>
      <c r="F11" s="3"/>
      <c r="G11" s="3"/>
      <c r="I11" s="4"/>
    </row>
    <row r="12" spans="1:10" ht="18" customHeight="1">
      <c r="A12" s="48"/>
      <c r="B12" s="50" t="s">
        <v>36</v>
      </c>
      <c r="C12" s="31"/>
      <c r="D12" s="4"/>
      <c r="E12" s="4"/>
      <c r="F12" s="3"/>
      <c r="G12" s="3"/>
      <c r="I12" s="4"/>
    </row>
    <row r="13" spans="1:10" s="26" customFormat="1" ht="5.25" customHeight="1" thickBot="1">
      <c r="A13" s="51"/>
      <c r="B13" s="51"/>
      <c r="C13" s="32"/>
      <c r="D13" s="32"/>
      <c r="E13" s="33"/>
      <c r="F13" s="34"/>
      <c r="G13" s="35"/>
      <c r="H13" s="36"/>
    </row>
    <row r="14" spans="1:10" s="5" customFormat="1" ht="24.75" thickBot="1">
      <c r="A14" s="52" t="s">
        <v>24</v>
      </c>
      <c r="B14" s="52" t="s">
        <v>23</v>
      </c>
      <c r="C14" s="11" t="s">
        <v>4</v>
      </c>
      <c r="D14" s="11" t="s">
        <v>5</v>
      </c>
      <c r="E14" s="11" t="s">
        <v>2</v>
      </c>
      <c r="F14" s="11" t="s">
        <v>0</v>
      </c>
      <c r="G14" s="11"/>
      <c r="H14" s="11"/>
      <c r="I14" s="17" t="s">
        <v>32</v>
      </c>
      <c r="J14" s="12" t="s">
        <v>1</v>
      </c>
    </row>
    <row r="15" spans="1:10" s="5" customFormat="1" ht="18" customHeight="1">
      <c r="A15" s="53"/>
      <c r="B15" s="53"/>
      <c r="C15" s="9"/>
      <c r="D15" s="6" t="s">
        <v>3</v>
      </c>
      <c r="E15" s="10"/>
      <c r="F15" s="10"/>
      <c r="G15" s="10"/>
      <c r="H15" s="7"/>
      <c r="I15" s="19"/>
      <c r="J15" s="8"/>
    </row>
    <row r="16" spans="1:10" s="5" customFormat="1" ht="54" customHeight="1">
      <c r="A16" s="54" t="s">
        <v>25</v>
      </c>
      <c r="B16" s="54" t="s">
        <v>28</v>
      </c>
      <c r="C16" s="14" t="s">
        <v>6</v>
      </c>
      <c r="D16" s="16" t="str">
        <f>HYPERLINK("https://www.7flowers.ru/catalog/Photo/Fix barcode/5100000002564.", "Клематис гибридный Беникомачи")</f>
        <v>Клематис гибридный Беникомачи</v>
      </c>
      <c r="E16" s="13" t="s">
        <v>18</v>
      </c>
      <c r="F16" s="13" t="s">
        <v>21</v>
      </c>
      <c r="G16" s="13"/>
      <c r="H16" s="20">
        <v>630</v>
      </c>
      <c r="I16" s="21"/>
      <c r="J16" s="15">
        <f>H16*I16</f>
        <v>0</v>
      </c>
    </row>
    <row r="17" spans="1:10" s="5" customFormat="1" ht="43.5" customHeight="1">
      <c r="A17" s="54" t="s">
        <v>25</v>
      </c>
      <c r="B17" s="54" t="s">
        <v>28</v>
      </c>
      <c r="C17" s="14" t="s">
        <v>19</v>
      </c>
      <c r="D17" s="16" t="str">
        <f>HYPERLINK("https://www.7flowers.ru/catalog/Photo/Fix barcode/5100000002586.", "Клематис гибридный Фуджимусуме")</f>
        <v>Клематис гибридный Фуджимусуме</v>
      </c>
      <c r="E17" s="13" t="s">
        <v>18</v>
      </c>
      <c r="F17" s="13" t="s">
        <v>21</v>
      </c>
      <c r="G17" s="13"/>
      <c r="H17" s="20">
        <v>682</v>
      </c>
      <c r="I17" s="21"/>
      <c r="J17" s="15">
        <f t="shared" ref="J17:J33" si="0">H17*I17</f>
        <v>0</v>
      </c>
    </row>
    <row r="18" spans="1:10" s="5" customFormat="1" ht="43.5" customHeight="1">
      <c r="A18" s="54" t="s">
        <v>25</v>
      </c>
      <c r="B18" s="54" t="s">
        <v>28</v>
      </c>
      <c r="C18" s="14" t="s">
        <v>20</v>
      </c>
      <c r="D18" s="16" t="str">
        <f>HYPERLINK("https://www.7flowers.ru/catalog/Photo/Fix barcode/5100000002587.", "Клематис гибридный Фуджи-Но-Таби")</f>
        <v>Клематис гибридный Фуджи-Но-Таби</v>
      </c>
      <c r="E18" s="13" t="s">
        <v>18</v>
      </c>
      <c r="F18" s="13" t="s">
        <v>21</v>
      </c>
      <c r="G18" s="13"/>
      <c r="H18" s="20">
        <v>630</v>
      </c>
      <c r="I18" s="21"/>
      <c r="J18" s="15">
        <f t="shared" si="0"/>
        <v>0</v>
      </c>
    </row>
    <row r="19" spans="1:10" s="5" customFormat="1" ht="43.5" customHeight="1">
      <c r="A19" s="54" t="s">
        <v>25</v>
      </c>
      <c r="B19" s="54" t="s">
        <v>28</v>
      </c>
      <c r="C19" s="14" t="s">
        <v>7</v>
      </c>
      <c r="D19" s="16" t="str">
        <f>HYPERLINK("https://www.7flowers.ru/catalog/Photo/Fix barcode/5100000002595.", "Клематис гибридный Хакуакан")</f>
        <v>Клематис гибридный Хакуакан</v>
      </c>
      <c r="E19" s="13" t="s">
        <v>18</v>
      </c>
      <c r="F19" s="13" t="s">
        <v>21</v>
      </c>
      <c r="G19" s="13"/>
      <c r="H19" s="20">
        <v>630</v>
      </c>
      <c r="I19" s="21"/>
      <c r="J19" s="15">
        <f t="shared" si="0"/>
        <v>0</v>
      </c>
    </row>
    <row r="20" spans="1:10" s="5" customFormat="1" ht="43.5" customHeight="1">
      <c r="A20" s="54" t="s">
        <v>25</v>
      </c>
      <c r="B20" s="54" t="s">
        <v>28</v>
      </c>
      <c r="C20" s="14" t="s">
        <v>29</v>
      </c>
      <c r="D20" s="16" t="str">
        <f>HYPERLINK("https://www.7flowers.ru/catalog/Photo/Fix barcode/5100000014153.jpg", "Клематис гибридный Хоши-Но-Фламенко")</f>
        <v>Клематис гибридный Хоши-Но-Фламенко</v>
      </c>
      <c r="E20" s="13" t="s">
        <v>18</v>
      </c>
      <c r="F20" s="13" t="s">
        <v>21</v>
      </c>
      <c r="G20" s="13"/>
      <c r="H20" s="20">
        <v>682</v>
      </c>
      <c r="I20" s="21"/>
      <c r="J20" s="15">
        <f t="shared" si="0"/>
        <v>0</v>
      </c>
    </row>
    <row r="21" spans="1:10" s="5" customFormat="1" ht="50.1" customHeight="1">
      <c r="A21" s="54" t="s">
        <v>25</v>
      </c>
      <c r="B21" s="54" t="s">
        <v>28</v>
      </c>
      <c r="C21" s="14" t="s">
        <v>8</v>
      </c>
      <c r="D21" s="16" t="str">
        <f>HYPERLINK("https://www.7flowers.ru/catalog/Photo/Fix barcode/5100000002615.", "Клематис гибридный Кири Тэ Канава")</f>
        <v>Клематис гибридный Кири Тэ Канава</v>
      </c>
      <c r="E21" s="13" t="s">
        <v>18</v>
      </c>
      <c r="F21" s="13" t="s">
        <v>21</v>
      </c>
      <c r="G21" s="13"/>
      <c r="H21" s="20">
        <v>682</v>
      </c>
      <c r="I21" s="21"/>
      <c r="J21" s="15">
        <f t="shared" si="0"/>
        <v>0</v>
      </c>
    </row>
    <row r="22" spans="1:10" s="5" customFormat="1" ht="50.1" customHeight="1">
      <c r="A22" s="54" t="s">
        <v>25</v>
      </c>
      <c r="B22" s="54" t="s">
        <v>26</v>
      </c>
      <c r="C22" s="14" t="s">
        <v>9</v>
      </c>
      <c r="D22" s="16" t="str">
        <f>HYPERLINK("https://www.7flowers.ru/catalog/Photo/Fix barcode/5100000002628.", "Клематис гибридный Матсуридайко")</f>
        <v>Клематис гибридный Матсуридайко</v>
      </c>
      <c r="E22" s="13" t="s">
        <v>18</v>
      </c>
      <c r="F22" s="13" t="s">
        <v>21</v>
      </c>
      <c r="G22" s="13"/>
      <c r="H22" s="20">
        <v>630</v>
      </c>
      <c r="I22" s="21"/>
      <c r="J22" s="15">
        <f t="shared" si="0"/>
        <v>0</v>
      </c>
    </row>
    <row r="23" spans="1:10" s="5" customFormat="1" ht="50.1" customHeight="1">
      <c r="A23" s="54" t="s">
        <v>25</v>
      </c>
      <c r="B23" s="54" t="s">
        <v>28</v>
      </c>
      <c r="C23" s="14" t="s">
        <v>10</v>
      </c>
      <c r="D23" s="16" t="str">
        <f>HYPERLINK("https://www.7flowers.ru/catalog/Photo/Fix barcode/5100000002630.", "Клематис гибридный Мидори")</f>
        <v>Клематис гибридный Мидори</v>
      </c>
      <c r="E23" s="13" t="s">
        <v>18</v>
      </c>
      <c r="F23" s="13" t="s">
        <v>21</v>
      </c>
      <c r="G23" s="13"/>
      <c r="H23" s="20">
        <v>682</v>
      </c>
      <c r="I23" s="21"/>
      <c r="J23" s="15">
        <f t="shared" si="0"/>
        <v>0</v>
      </c>
    </row>
    <row r="24" spans="1:10" s="5" customFormat="1" ht="50.1" customHeight="1">
      <c r="A24" s="54" t="s">
        <v>25</v>
      </c>
      <c r="B24" s="54" t="s">
        <v>28</v>
      </c>
      <c r="C24" s="14" t="s">
        <v>11</v>
      </c>
      <c r="D24" s="16" t="str">
        <f>HYPERLINK("https://www.7flowers.ru/catalog/Photo/Fix barcode/5100000002632.", "Клематис гибридный Мисаё")</f>
        <v>Клематис гибридный Мисаё</v>
      </c>
      <c r="E24" s="13" t="s">
        <v>18</v>
      </c>
      <c r="F24" s="13" t="s">
        <v>21</v>
      </c>
      <c r="G24" s="13"/>
      <c r="H24" s="20">
        <v>682</v>
      </c>
      <c r="I24" s="21"/>
      <c r="J24" s="15">
        <f t="shared" si="0"/>
        <v>0</v>
      </c>
    </row>
    <row r="25" spans="1:10" s="5" customFormat="1" ht="50.1" customHeight="1">
      <c r="A25" s="54" t="s">
        <v>25</v>
      </c>
      <c r="B25" s="54" t="s">
        <v>28</v>
      </c>
      <c r="C25" s="14" t="s">
        <v>16</v>
      </c>
      <c r="D25" s="16" t="str">
        <f>HYPERLINK("https://www.7flowers.ru/catalog/Photo/Fix barcode/5100000002658.", "Клематис гибридный Сен-Но-Казе")</f>
        <v>Клематис гибридный Сен-Но-Казе</v>
      </c>
      <c r="E25" s="13" t="s">
        <v>18</v>
      </c>
      <c r="F25" s="13" t="s">
        <v>21</v>
      </c>
      <c r="G25" s="13"/>
      <c r="H25" s="20">
        <v>682</v>
      </c>
      <c r="I25" s="21"/>
      <c r="J25" s="15">
        <f t="shared" si="0"/>
        <v>0</v>
      </c>
    </row>
    <row r="26" spans="1:10" s="5" customFormat="1" ht="50.1" customHeight="1">
      <c r="A26" s="54" t="s">
        <v>25</v>
      </c>
      <c r="B26" s="54" t="s">
        <v>28</v>
      </c>
      <c r="C26" s="14" t="s">
        <v>12</v>
      </c>
      <c r="D26" s="16" t="str">
        <f>HYPERLINK("https://www.7flowers.ru/catalog/Photo/Fix barcode/5100000002660.", "Клематис гибридный Шин-Шигоку")</f>
        <v>Клематис гибридный Шин-Шигоку</v>
      </c>
      <c r="E26" s="13" t="s">
        <v>18</v>
      </c>
      <c r="F26" s="13" t="s">
        <v>21</v>
      </c>
      <c r="G26" s="13"/>
      <c r="H26" s="20">
        <v>682</v>
      </c>
      <c r="I26" s="21"/>
      <c r="J26" s="15">
        <f t="shared" si="0"/>
        <v>0</v>
      </c>
    </row>
    <row r="27" spans="1:10" s="5" customFormat="1" ht="50.1" customHeight="1">
      <c r="A27" s="54" t="s">
        <v>25</v>
      </c>
      <c r="B27" s="54" t="s">
        <v>28</v>
      </c>
      <c r="C27" s="14" t="s">
        <v>17</v>
      </c>
      <c r="D27" s="16" t="str">
        <f>HYPERLINK("https://www.7flowers.ru/catalog/Photo/Fix barcode/5100000002662.", "Клематис гибридный Сноу Куин")</f>
        <v>Клематис гибридный Сноу Куин</v>
      </c>
      <c r="E27" s="13" t="s">
        <v>18</v>
      </c>
      <c r="F27" s="13" t="s">
        <v>21</v>
      </c>
      <c r="G27" s="13"/>
      <c r="H27" s="20">
        <v>630</v>
      </c>
      <c r="I27" s="21"/>
      <c r="J27" s="15">
        <f t="shared" si="0"/>
        <v>0</v>
      </c>
    </row>
    <row r="28" spans="1:10" s="5" customFormat="1" ht="50.1" customHeight="1">
      <c r="A28" s="54" t="s">
        <v>25</v>
      </c>
      <c r="B28" s="54" t="s">
        <v>28</v>
      </c>
      <c r="C28" s="14" t="s">
        <v>13</v>
      </c>
      <c r="D28" s="16" t="str">
        <f>HYPERLINK("https://www.7flowers.ru/catalog/Photo/Fix barcode/5100000002666.", "Клематис гибридный Стефан Франзак")</f>
        <v>Клематис гибридный Стефан Франзак</v>
      </c>
      <c r="E28" s="13" t="s">
        <v>18</v>
      </c>
      <c r="F28" s="13" t="s">
        <v>21</v>
      </c>
      <c r="G28" s="13"/>
      <c r="H28" s="20">
        <v>682</v>
      </c>
      <c r="I28" s="21"/>
      <c r="J28" s="15">
        <f t="shared" si="0"/>
        <v>0</v>
      </c>
    </row>
    <row r="29" spans="1:10" s="5" customFormat="1" ht="50.1" customHeight="1">
      <c r="A29" s="54" t="s">
        <v>25</v>
      </c>
      <c r="B29" s="54" t="s">
        <v>28</v>
      </c>
      <c r="C29" s="14" t="s">
        <v>14</v>
      </c>
      <c r="D29" s="16" t="str">
        <f>HYPERLINK("https://www.7flowers.ru/catalog/Photo/Fix barcode/5100000002669.", "Клематис гибридный Тае")</f>
        <v>Клематис гибридный Тае</v>
      </c>
      <c r="E29" s="13" t="s">
        <v>18</v>
      </c>
      <c r="F29" s="13" t="s">
        <v>21</v>
      </c>
      <c r="G29" s="13"/>
      <c r="H29" s="20">
        <v>630</v>
      </c>
      <c r="I29" s="21"/>
      <c r="J29" s="15">
        <f t="shared" si="0"/>
        <v>0</v>
      </c>
    </row>
    <row r="30" spans="1:10" s="5" customFormat="1" ht="50.1" customHeight="1">
      <c r="A30" s="54" t="s">
        <v>27</v>
      </c>
      <c r="B30" s="54" t="s">
        <v>26</v>
      </c>
      <c r="C30" s="14" t="s">
        <v>30</v>
      </c>
      <c r="D30" s="16" t="str">
        <f>HYPERLINK("https://www.7flowers.ru/catalog/Photo/Fix barcode/5100000014159.jpg", "Клематис гибридный Тайга")</f>
        <v>Клематис гибридный Тайга</v>
      </c>
      <c r="E30" s="13" t="s">
        <v>18</v>
      </c>
      <c r="F30" s="13" t="s">
        <v>21</v>
      </c>
      <c r="G30" s="13"/>
      <c r="H30" s="20">
        <v>850</v>
      </c>
      <c r="I30" s="21"/>
      <c r="J30" s="15">
        <f t="shared" si="0"/>
        <v>0</v>
      </c>
    </row>
    <row r="31" spans="1:10" s="5" customFormat="1" ht="50.1" customHeight="1">
      <c r="A31" s="54" t="s">
        <v>25</v>
      </c>
      <c r="B31" s="54" t="s">
        <v>28</v>
      </c>
      <c r="C31" s="14" t="s">
        <v>31</v>
      </c>
      <c r="D31" s="16" t="str">
        <f>HYPERLINK("https://www.7flowers.ru/catalog/Photo/Fix barcode/5100000014160.jpg", "Клематис гибридный Тешио")</f>
        <v>Клематис гибридный Тешио</v>
      </c>
      <c r="E31" s="13" t="s">
        <v>18</v>
      </c>
      <c r="F31" s="13" t="s">
        <v>21</v>
      </c>
      <c r="G31" s="13"/>
      <c r="H31" s="20">
        <v>630</v>
      </c>
      <c r="I31" s="21"/>
      <c r="J31" s="15">
        <f t="shared" si="0"/>
        <v>0</v>
      </c>
    </row>
    <row r="32" spans="1:10" s="5" customFormat="1" ht="50.1" customHeight="1">
      <c r="A32" s="54" t="s">
        <v>25</v>
      </c>
      <c r="B32" s="54" t="s">
        <v>28</v>
      </c>
      <c r="C32" s="14" t="s">
        <v>15</v>
      </c>
      <c r="D32" s="16" t="str">
        <f>HYPERLINK("https://www.7flowers.ru/catalog/Photo/Fix barcode/5100000002673.", "Клематис гибридный Токи")</f>
        <v>Клематис гибридный Токи</v>
      </c>
      <c r="E32" s="13" t="s">
        <v>18</v>
      </c>
      <c r="F32" s="13" t="s">
        <v>21</v>
      </c>
      <c r="G32" s="13"/>
      <c r="H32" s="20">
        <v>630</v>
      </c>
      <c r="I32" s="21"/>
      <c r="J32" s="15">
        <f t="shared" si="0"/>
        <v>0</v>
      </c>
    </row>
    <row r="33" spans="1:10" s="5" customFormat="1" ht="50.1" customHeight="1">
      <c r="A33" s="54" t="s">
        <v>25</v>
      </c>
      <c r="B33" s="54" t="s">
        <v>28</v>
      </c>
      <c r="C33" s="14" t="s">
        <v>22</v>
      </c>
      <c r="D33" s="16" t="str">
        <f>HYPERLINK("https://www.7flowers.ru/catalog/Photo/Fix barcode/5100000002687.", "Клематис гибридный Юкиокоши")</f>
        <v>Клематис гибридный Юкиокоши</v>
      </c>
      <c r="E33" s="13" t="s">
        <v>18</v>
      </c>
      <c r="F33" s="13" t="s">
        <v>21</v>
      </c>
      <c r="G33" s="13"/>
      <c r="H33" s="20">
        <v>682</v>
      </c>
      <c r="I33" s="21"/>
      <c r="J33" s="15">
        <f t="shared" si="0"/>
        <v>0</v>
      </c>
    </row>
    <row r="34" spans="1:10" s="5" customFormat="1" ht="50.1" customHeight="1">
      <c r="A34" s="55"/>
      <c r="B34" s="55"/>
      <c r="C34" s="37"/>
      <c r="D34" s="42" t="s">
        <v>39</v>
      </c>
      <c r="E34" s="38"/>
      <c r="F34" s="38"/>
      <c r="G34" s="38"/>
      <c r="H34" s="39"/>
      <c r="I34" s="40"/>
      <c r="J34" s="41">
        <f>SUM(J16:J33)</f>
        <v>0</v>
      </c>
    </row>
  </sheetData>
  <mergeCells count="1">
    <mergeCell ref="A5:J5"/>
  </mergeCells>
  <phoneticPr fontId="0" type="noConversion"/>
  <hyperlinks>
    <hyperlink ref="D21" r:id="rId1" display="Клематис Кири Тэ Канава"/>
    <hyperlink ref="D22" r:id="rId2" display="Клематис Мазовше"/>
    <hyperlink ref="D26" r:id="rId3" display="Клематис Шин-Шигоку"/>
    <hyperlink ref="D32" r:id="rId4" display="Клематис Токи"/>
    <hyperlink ref="D23" r:id="rId5" display="Клематис Мидори"/>
    <hyperlink ref="D24" r:id="rId6" display="Клематис Мисаё"/>
    <hyperlink ref="D25" r:id="rId7" display="Клематис Сен - но - Казе"/>
    <hyperlink ref="D28" r:id="rId8" display="Клематис Стефан Франзак"/>
    <hyperlink ref="D29" r:id="rId9" display="Клематис Тае"/>
    <hyperlink ref="D19" r:id="rId10" display="Клематис Хакуакан"/>
    <hyperlink ref="D27" r:id="rId11" display="Клематис гибридный Сноу Квин"/>
    <hyperlink ref="D33" r:id="rId12" display="Клематис гибридный Юкиокоши"/>
    <hyperlink ref="D17" r:id="rId13" display="Клематис гибридный Фуджимусум"/>
    <hyperlink ref="D16" r:id="rId14" display="Клематис Беникомачи"/>
    <hyperlink ref="D18" r:id="rId15" display="Клематис Фуджи - Но - Таби"/>
  </hyperlinks>
  <pageMargins left="0.19685039370078741" right="0.19685039370078741" top="0.51181102362204722" bottom="0.51181102362204722" header="0.19685039370078741" footer="0.19685039370078741"/>
  <pageSetup paperSize="9" scale="79" fitToHeight="0" orientation="landscape" r:id="rId16"/>
  <headerFooter alignWithMargins="0">
    <oddHeader>&amp;R&amp;A</oddHeader>
    <oddFooter>&amp;L&amp;P&amp;R7ЦВЕТОВ</oddFooter>
  </headerFooter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Клематисы Щ.Марчинского</vt:lpstr>
      <vt:lpstr>'Клематисы Щ.Марчинского'!Print_Area</vt:lpstr>
      <vt:lpstr>'Клематисы Щ.Марчинского'!Print_Titles</vt:lpstr>
    </vt:vector>
  </TitlesOfParts>
  <Company>Clematis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Sz. Marczynski</dc:creator>
  <cp:lastModifiedBy>RePack by Diakov</cp:lastModifiedBy>
  <cp:lastPrinted>2017-09-13T17:57:46Z</cp:lastPrinted>
  <dcterms:created xsi:type="dcterms:W3CDTF">2011-08-10T08:30:32Z</dcterms:created>
  <dcterms:modified xsi:type="dcterms:W3CDTF">2017-09-19T08:26:35Z</dcterms:modified>
</cp:coreProperties>
</file>